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<sst xmlns="http://schemas.openxmlformats.org/spreadsheetml/2006/main" count="936" uniqueCount="68">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</sst>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W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7" sqref="AF7:AF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59425.20662000024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</v>
      </c>
      <c r="X9" s="90">
        <f t="shared" si="0"/>
        <v>9862.799999999997</v>
      </c>
      <c r="Y9" s="90">
        <f t="shared" si="0"/>
        <v>3140.2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174259.19999999995</v>
      </c>
      <c r="AH9" s="90">
        <f>AH10+AH15+AH24+AH33+AH47+AH52+AH54+AH61+AH62+AH71+AH72+AH76+AH88+AH81+AH83+AH82+AH69+AH89+AH91+AH90+AH70+AH40+AH92</f>
        <v>82454.20000000001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>
        <v>121.5</v>
      </c>
      <c r="Z15" s="140"/>
      <c r="AA15" s="140"/>
      <c r="AB15" s="140"/>
      <c r="AC15" s="140"/>
      <c r="AD15" s="140"/>
      <c r="AE15" s="140"/>
      <c r="AF15" s="140"/>
      <c r="AG15" s="140">
        <f t="shared" si="1"/>
        <v>33225.9</v>
      </c>
      <c r="AH15" s="140">
        <f aca="true" t="shared" si="3" ref="AH15:AH31">B15+C15-AG15</f>
        <v>37685.60000000003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121.5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2403.200000000002</v>
      </c>
      <c r="AH23" s="140">
        <f>B23+C23-AG23</f>
        <v>9121.199999999999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</v>
      </c>
      <c r="X94" s="91">
        <f t="shared" si="17"/>
        <v>9862.799999999997</v>
      </c>
      <c r="Y94" s="91">
        <f t="shared" si="17"/>
        <v>3140.2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174259.19999999995</v>
      </c>
      <c r="AH94" s="91">
        <f>AH10+AH15+AH24+AH33+AH47+AH52+AH54+AH61+AH62+AH69+AH71+AH72+AH76+AH81+AH82+AH83+AH88+AH89+AH90+AH91+AH70+AH40+AH92</f>
        <v>82454.20000000001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15170.7</v>
      </c>
      <c r="X100" s="92">
        <f t="shared" si="24"/>
        <v>4218.7999999999965</v>
      </c>
      <c r="Y100" s="92">
        <f t="shared" si="24"/>
        <v>183.69999999999982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110538.79999999997</v>
      </c>
      <c r="AH100" s="92">
        <f>AH94-AH95-AH96-AH97-AH98-AH99</f>
        <v>41428.940000000024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tabSelected="1" zoomScale="70" zoomScaleNormal="70" zoomScalePageLayoutView="0" workbookViewId="0" topLeftCell="A1">
      <pane xSplit="3" ySplit="6" topLeftCell="X5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72" sqref="O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9.75390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customWidth="1"/>
    <col min="34" max="34" width="8.75390625" style="18" customWidth="1"/>
    <col min="35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</row>
    <row r="2" spans="1:42" s="18" customFormat="1" ht="22.5" customHeight="1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18081.8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C7+E7+O7-AO16-AO25</f>
        <v>24246.499999999993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54583.5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54400.98662000023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0</v>
      </c>
      <c r="Q9" s="90">
        <f>Q10+Q15+Q24+Q33+Q47+Q52+Q54+Q61+Q62+Q71+Q72+Q88+Q76+Q81+Q83+Q82+Q69+Q89+Q90+Q91+Q70+Q40+Q92</f>
        <v>0</v>
      </c>
      <c r="R9" s="90">
        <f t="shared" si="0"/>
        <v>0</v>
      </c>
      <c r="S9" s="90">
        <f t="shared" si="0"/>
        <v>0.02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70014.22</v>
      </c>
      <c r="AP9" s="90">
        <f>AP10+AP15+AP24+AP33+AP47+AP52+AP54+AP61+AP62+AP71+AP72+AP76+AP88+AP81+AP83+AP82+AP69+AP89+AP91+AP90+AP70+AP40+AP92</f>
        <v>218583.28000000003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0</v>
      </c>
      <c r="Q10" s="140">
        <v>0</v>
      </c>
      <c r="R10" s="140">
        <v>0</v>
      </c>
      <c r="S10" s="140">
        <v>0.02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40">
        <v>0</v>
      </c>
      <c r="AC10" s="140">
        <v>0</v>
      </c>
      <c r="AD10" s="140">
        <v>0</v>
      </c>
      <c r="AE10" s="140">
        <v>0</v>
      </c>
      <c r="AF10" s="140">
        <v>0</v>
      </c>
      <c r="AG10" s="140">
        <v>0</v>
      </c>
      <c r="AH10" s="140">
        <v>0</v>
      </c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2265.12</v>
      </c>
      <c r="AP10" s="140">
        <f>B10+C10-AO10</f>
        <v>21454.280000000002</v>
      </c>
      <c r="AR10" s="143"/>
    </row>
    <row r="11" spans="1:44" s="142" customFormat="1" ht="15.75">
      <c r="A11" s="144" t="s">
        <v>5</v>
      </c>
      <c r="B11" s="139">
        <v>17088.2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1689.8</v>
      </c>
      <c r="AP11" s="140">
        <f>B11+C11-AO11</f>
        <v>19548.40000000001</v>
      </c>
      <c r="AR11" s="143"/>
    </row>
    <row r="12" spans="1:44" s="142" customFormat="1" ht="15.75">
      <c r="A12" s="144" t="s">
        <v>2</v>
      </c>
      <c r="B12" s="145">
        <v>109.7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67.7</v>
      </c>
      <c r="AP12" s="140">
        <f>B12+C12-AO12</f>
        <v>143.5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944.8999999999985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0</v>
      </c>
      <c r="Q14" s="140">
        <f>Q10-Q11-Q12-Q13</f>
        <v>0</v>
      </c>
      <c r="R14" s="140">
        <f t="shared" si="2"/>
        <v>0</v>
      </c>
      <c r="S14" s="140">
        <f t="shared" si="2"/>
        <v>0.02</v>
      </c>
      <c r="T14" s="140">
        <f t="shared" si="2"/>
        <v>0</v>
      </c>
      <c r="U14" s="140">
        <f t="shared" si="2"/>
        <v>0</v>
      </c>
      <c r="V14" s="140">
        <f t="shared" si="2"/>
        <v>0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507.61999999999995</v>
      </c>
      <c r="AP14" s="140">
        <f>AP10-AP11-AP12-AP13</f>
        <v>1762.3799999999937</v>
      </c>
      <c r="AR14" s="143"/>
    </row>
    <row r="15" spans="1:44" s="142" customFormat="1" ht="15" customHeight="1">
      <c r="A15" s="138" t="s">
        <v>6</v>
      </c>
      <c r="B15" s="139">
        <v>52205.4</v>
      </c>
      <c r="C15" s="139">
        <v>37685.60000000003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146">
        <v>0</v>
      </c>
      <c r="AG15" s="146">
        <v>0</v>
      </c>
      <c r="AH15" s="146">
        <v>0</v>
      </c>
      <c r="AI15" s="140"/>
      <c r="AJ15" s="140"/>
      <c r="AK15" s="140"/>
      <c r="AL15" s="140"/>
      <c r="AM15" s="140"/>
      <c r="AN15" s="140"/>
      <c r="AO15" s="140">
        <f t="shared" si="1"/>
        <v>1425.8000000000002</v>
      </c>
      <c r="AP15" s="140">
        <f aca="true" t="shared" si="3" ref="AP15:AP31">B15+C15-AO15</f>
        <v>88465.20000000003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  <c r="AE16" s="149">
        <v>0</v>
      </c>
      <c r="AF16" s="149">
        <v>0</v>
      </c>
      <c r="AG16" s="149">
        <v>0</v>
      </c>
      <c r="AH16" s="149">
        <v>0</v>
      </c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0</v>
      </c>
      <c r="AP16" s="149">
        <f t="shared" si="3"/>
        <v>25752.700000000004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140">
        <v>0</v>
      </c>
      <c r="AD17" s="140">
        <v>0</v>
      </c>
      <c r="AE17" s="140">
        <v>0</v>
      </c>
      <c r="AF17" s="140">
        <v>0</v>
      </c>
      <c r="AG17" s="140">
        <v>0</v>
      </c>
      <c r="AH17" s="140">
        <v>0</v>
      </c>
      <c r="AI17" s="140"/>
      <c r="AJ17" s="140"/>
      <c r="AK17" s="140"/>
      <c r="AL17" s="140"/>
      <c r="AM17" s="140"/>
      <c r="AN17" s="140"/>
      <c r="AO17" s="140">
        <f t="shared" si="1"/>
        <v>101.69999999999999</v>
      </c>
      <c r="AP17" s="140">
        <f t="shared" si="3"/>
        <v>59873.75999999999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40">
        <v>0</v>
      </c>
      <c r="AC19" s="140">
        <v>0</v>
      </c>
      <c r="AD19" s="140">
        <v>0</v>
      </c>
      <c r="AE19" s="140">
        <v>0</v>
      </c>
      <c r="AF19" s="140"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237.79999999999998</v>
      </c>
      <c r="AP19" s="140">
        <f t="shared" si="3"/>
        <v>3281.199999999998</v>
      </c>
      <c r="AR19" s="143"/>
    </row>
    <row r="20" spans="1:44" s="142" customFormat="1" ht="15.75">
      <c r="A20" s="144" t="s">
        <v>2</v>
      </c>
      <c r="B20" s="139">
        <v>4503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140">
        <v>0</v>
      </c>
      <c r="AD20" s="140">
        <v>0</v>
      </c>
      <c r="AE20" s="140">
        <v>0</v>
      </c>
      <c r="AF20" s="140">
        <v>0</v>
      </c>
      <c r="AG20" s="140">
        <v>0</v>
      </c>
      <c r="AH20" s="140">
        <v>0</v>
      </c>
      <c r="AI20" s="140"/>
      <c r="AJ20" s="140"/>
      <c r="AK20" s="140"/>
      <c r="AL20" s="140"/>
      <c r="AM20" s="140"/>
      <c r="AN20" s="140"/>
      <c r="AO20" s="140">
        <f t="shared" si="1"/>
        <v>387.6</v>
      </c>
      <c r="AP20" s="140">
        <f t="shared" si="3"/>
        <v>11580.1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0</v>
      </c>
      <c r="Q21" s="140">
        <v>0</v>
      </c>
      <c r="R21" s="140"/>
      <c r="S21" s="140"/>
      <c r="T21" s="140"/>
      <c r="U21" s="140"/>
      <c r="V21" s="140"/>
      <c r="W21" s="140"/>
      <c r="X21" s="140"/>
      <c r="Y21" s="140">
        <v>0</v>
      </c>
      <c r="Z21" s="140"/>
      <c r="AA21" s="140"/>
      <c r="AB21" s="140">
        <v>0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64.7</v>
      </c>
      <c r="AP21" s="140">
        <f t="shared" si="3"/>
        <v>1479.1999999999996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3749.599999999998</v>
      </c>
      <c r="C23" s="139">
        <v>9121.199999999999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0</v>
      </c>
      <c r="Q23" s="140">
        <f>Q15-Q17-Q18-Q19-Q20-Q21-Q22</f>
        <v>0</v>
      </c>
      <c r="R23" s="140">
        <f t="shared" si="4"/>
        <v>0</v>
      </c>
      <c r="S23" s="140">
        <f t="shared" si="4"/>
        <v>0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634</v>
      </c>
      <c r="AP23" s="140">
        <f t="shared" si="3"/>
        <v>12236.799999999997</v>
      </c>
      <c r="AR23" s="143"/>
    </row>
    <row r="24" spans="1:44" s="142" customFormat="1" ht="15" customHeight="1">
      <c r="A24" s="138" t="s">
        <v>7</v>
      </c>
      <c r="B24" s="139">
        <v>32531.8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40"/>
      <c r="AI24" s="140"/>
      <c r="AJ24" s="140"/>
      <c r="AK24" s="140"/>
      <c r="AL24" s="140"/>
      <c r="AM24" s="140"/>
      <c r="AN24" s="140"/>
      <c r="AO24" s="140">
        <f t="shared" si="1"/>
        <v>1924.3</v>
      </c>
      <c r="AP24" s="140">
        <f t="shared" si="3"/>
        <v>48618.600000000006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924.6</v>
      </c>
      <c r="M25" s="150"/>
      <c r="N25" s="150">
        <v>0</v>
      </c>
      <c r="O25" s="150">
        <v>0</v>
      </c>
      <c r="P25" s="150">
        <v>0</v>
      </c>
      <c r="Q25" s="150">
        <v>0</v>
      </c>
      <c r="R25" s="150"/>
      <c r="S25" s="150"/>
      <c r="T25" s="150"/>
      <c r="U25" s="150"/>
      <c r="V25" s="150">
        <v>0</v>
      </c>
      <c r="W25" s="150">
        <v>0</v>
      </c>
      <c r="X25" s="150">
        <v>0</v>
      </c>
      <c r="Y25" s="150">
        <v>0</v>
      </c>
      <c r="Z25" s="150">
        <v>0</v>
      </c>
      <c r="AA25" s="150"/>
      <c r="AB25" s="150"/>
      <c r="AC25" s="150">
        <v>0</v>
      </c>
      <c r="AD25" s="150">
        <v>0</v>
      </c>
      <c r="AE25" s="150">
        <v>0</v>
      </c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961.8000000000001</v>
      </c>
      <c r="AP25" s="149">
        <f t="shared" si="3"/>
        <v>16176.100000000002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181.7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32441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0</v>
      </c>
      <c r="Q32" s="140">
        <f>Q24-Q26-Q27-Q28-Q29-Q30-Q31</f>
        <v>0</v>
      </c>
      <c r="R32" s="140">
        <f t="shared" si="5"/>
        <v>0</v>
      </c>
      <c r="S32" s="140">
        <f t="shared" si="5"/>
        <v>0</v>
      </c>
      <c r="T32" s="140">
        <f t="shared" si="5"/>
        <v>0</v>
      </c>
      <c r="U32" s="140">
        <f t="shared" si="5"/>
        <v>0</v>
      </c>
      <c r="V32" s="140">
        <f t="shared" si="5"/>
        <v>0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1924.3</v>
      </c>
      <c r="AP32" s="140">
        <f>AP24-AP30</f>
        <v>48436.90000000001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/>
      <c r="Q33" s="140"/>
      <c r="R33" s="140"/>
      <c r="S33" s="140"/>
      <c r="T33" s="140"/>
      <c r="U33" s="140">
        <v>0</v>
      </c>
      <c r="V33" s="140"/>
      <c r="W33" s="140"/>
      <c r="X33" s="140"/>
      <c r="Y33" s="140"/>
      <c r="Z33" s="140"/>
      <c r="AA33" s="140"/>
      <c r="AB33" s="140">
        <v>0</v>
      </c>
      <c r="AC33" s="140">
        <v>0</v>
      </c>
      <c r="AD33" s="140">
        <v>0</v>
      </c>
      <c r="AE33" s="140">
        <v>0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45.9</v>
      </c>
      <c r="AP33" s="140">
        <f aca="true" t="shared" si="6" ref="AP33:AP38">B33+C33-AO33</f>
        <v>741.9000000000008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>
        <v>0</v>
      </c>
      <c r="AC34" s="140">
        <v>0</v>
      </c>
      <c r="AD34" s="140">
        <v>0</v>
      </c>
      <c r="AE34" s="140">
        <v>0</v>
      </c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45.9</v>
      </c>
      <c r="AP34" s="140">
        <f t="shared" si="6"/>
        <v>335.29999999999995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>
        <v>0</v>
      </c>
      <c r="AD35" s="140">
        <v>0</v>
      </c>
      <c r="AE35" s="140">
        <v>0</v>
      </c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/>
      <c r="S36" s="140"/>
      <c r="T36" s="140"/>
      <c r="U36" s="140">
        <v>0</v>
      </c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</v>
      </c>
      <c r="AP36" s="140">
        <f t="shared" si="6"/>
        <v>73.4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>
        <v>0</v>
      </c>
      <c r="AD37" s="140">
        <v>0</v>
      </c>
      <c r="AE37" s="140">
        <v>0</v>
      </c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0</v>
      </c>
      <c r="AP39" s="140">
        <f>AP33-AP34-AP36-AP38-AP35-AP37</f>
        <v>330.6000000000008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/>
      <c r="Q40" s="140"/>
      <c r="R40" s="140">
        <v>0</v>
      </c>
      <c r="S40" s="140">
        <v>0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0</v>
      </c>
      <c r="AD40" s="140">
        <v>0</v>
      </c>
      <c r="AE40" s="140">
        <v>0</v>
      </c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15.6</v>
      </c>
      <c r="AP40" s="140">
        <f aca="true" t="shared" si="8" ref="AP40:AP45">B40+C40-AO40</f>
        <v>1642.0000000000002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0</v>
      </c>
      <c r="AD41" s="140">
        <v>0</v>
      </c>
      <c r="AE41" s="140">
        <v>0</v>
      </c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0</v>
      </c>
      <c r="AP41" s="140">
        <f t="shared" si="8"/>
        <v>1409.1999999999998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>
        <v>0</v>
      </c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12.6</v>
      </c>
      <c r="AP46" s="140">
        <f>AP40-AP41-AP42-AP43-AP44-AP45</f>
        <v>61.600000000000335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0</v>
      </c>
      <c r="Q47" s="154">
        <v>0</v>
      </c>
      <c r="R47" s="154">
        <v>0</v>
      </c>
      <c r="S47" s="154">
        <v>0</v>
      </c>
      <c r="T47" s="154">
        <v>0</v>
      </c>
      <c r="U47" s="154">
        <v>0</v>
      </c>
      <c r="V47" s="154">
        <v>0</v>
      </c>
      <c r="W47" s="154">
        <v>0</v>
      </c>
      <c r="X47" s="154">
        <v>0</v>
      </c>
      <c r="Y47" s="154">
        <v>0</v>
      </c>
      <c r="Z47" s="154">
        <v>0</v>
      </c>
      <c r="AA47" s="154">
        <v>0</v>
      </c>
      <c r="AB47" s="154">
        <v>0</v>
      </c>
      <c r="AC47" s="154">
        <v>0</v>
      </c>
      <c r="AD47" s="154">
        <v>0</v>
      </c>
      <c r="AE47" s="154">
        <v>0</v>
      </c>
      <c r="AF47" s="154">
        <v>0</v>
      </c>
      <c r="AG47" s="154">
        <v>0</v>
      </c>
      <c r="AH47" s="154">
        <v>0</v>
      </c>
      <c r="AI47" s="154">
        <v>0</v>
      </c>
      <c r="AJ47" s="154">
        <v>0</v>
      </c>
      <c r="AK47" s="154">
        <v>0</v>
      </c>
      <c r="AL47" s="154">
        <v>0</v>
      </c>
      <c r="AM47" s="154">
        <v>0</v>
      </c>
      <c r="AN47" s="154">
        <v>0</v>
      </c>
      <c r="AO47" s="140">
        <f t="shared" si="9"/>
        <v>2346.8</v>
      </c>
      <c r="AP47" s="140">
        <f>B47+C47-AO47</f>
        <v>12112.600000000002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/>
      <c r="Q48" s="154"/>
      <c r="R48" s="154">
        <v>0</v>
      </c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>
        <v>0</v>
      </c>
      <c r="AH48" s="154"/>
      <c r="AI48" s="154"/>
      <c r="AJ48" s="154"/>
      <c r="AK48" s="154"/>
      <c r="AL48" s="154"/>
      <c r="AM48" s="154"/>
      <c r="AN48" s="154"/>
      <c r="AO48" s="140">
        <f t="shared" si="9"/>
        <v>0</v>
      </c>
      <c r="AP48" s="140">
        <f>B48+C48-AO48</f>
        <v>158.60000000000002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40">
        <v>0</v>
      </c>
      <c r="AC49" s="140">
        <v>0</v>
      </c>
      <c r="AD49" s="140">
        <v>0</v>
      </c>
      <c r="AE49" s="140">
        <v>0</v>
      </c>
      <c r="AF49" s="140">
        <v>0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/>
      <c r="AO49" s="140">
        <f t="shared" si="9"/>
        <v>2246.7</v>
      </c>
      <c r="AP49" s="140">
        <f>B49+C49-AO49</f>
        <v>10098.7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0</v>
      </c>
      <c r="Q51" s="140">
        <f>Q47-Q48-Q49</f>
        <v>0</v>
      </c>
      <c r="R51" s="140">
        <f t="shared" si="11"/>
        <v>0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0</v>
      </c>
      <c r="Y51" s="140">
        <f t="shared" si="11"/>
        <v>0</v>
      </c>
      <c r="Z51" s="140">
        <f t="shared" si="11"/>
        <v>0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100.10000000000011</v>
      </c>
      <c r="AP51" s="140">
        <f>AP47-AP49-AP48</f>
        <v>1855.3000000000015</v>
      </c>
      <c r="AR51" s="143"/>
    </row>
    <row r="52" spans="1:44" s="142" customFormat="1" ht="15" customHeight="1">
      <c r="A52" s="138" t="s">
        <v>0</v>
      </c>
      <c r="B52" s="139">
        <v>9156.4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0</v>
      </c>
      <c r="Q52" s="140">
        <v>0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/>
      <c r="Z52" s="140">
        <v>0</v>
      </c>
      <c r="AA52" s="140">
        <v>0</v>
      </c>
      <c r="AB52" s="140">
        <v>0</v>
      </c>
      <c r="AC52" s="140">
        <v>0</v>
      </c>
      <c r="AD52" s="140">
        <v>0</v>
      </c>
      <c r="AE52" s="140">
        <v>0</v>
      </c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4302.5</v>
      </c>
      <c r="AP52" s="140">
        <f aca="true" t="shared" si="12" ref="AP52:AP59">B52+C52-AO52</f>
        <v>7552.399999999996</v>
      </c>
      <c r="AR52" s="143"/>
    </row>
    <row r="53" spans="1:44" s="142" customFormat="1" ht="15" customHeight="1">
      <c r="A53" s="144" t="s">
        <v>2</v>
      </c>
      <c r="B53" s="139">
        <v>2488.3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>
        <v>0</v>
      </c>
      <c r="Q53" s="140">
        <v>0</v>
      </c>
      <c r="R53" s="140">
        <v>0</v>
      </c>
      <c r="S53" s="140">
        <v>0</v>
      </c>
      <c r="T53" s="140"/>
      <c r="U53" s="140"/>
      <c r="V53" s="140"/>
      <c r="W53" s="140"/>
      <c r="X53" s="140"/>
      <c r="Y53" s="140"/>
      <c r="Z53" s="140">
        <v>0</v>
      </c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1831.4999999999995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/>
      <c r="Z54" s="140"/>
      <c r="AA54" s="140">
        <v>0</v>
      </c>
      <c r="AB54" s="140"/>
      <c r="AC54" s="140">
        <v>0</v>
      </c>
      <c r="AD54" s="140">
        <v>0</v>
      </c>
      <c r="AE54" s="140">
        <v>0</v>
      </c>
      <c r="AF54" s="140"/>
      <c r="AG54" s="140">
        <v>0</v>
      </c>
      <c r="AH54" s="140"/>
      <c r="AI54" s="140"/>
      <c r="AJ54" s="140"/>
      <c r="AK54" s="140"/>
      <c r="AL54" s="140"/>
      <c r="AM54" s="140"/>
      <c r="AN54" s="140"/>
      <c r="AO54" s="140">
        <f t="shared" si="9"/>
        <v>495.59999999999997</v>
      </c>
      <c r="AP54" s="140">
        <f t="shared" si="12"/>
        <v>2989.6000000000004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0</v>
      </c>
      <c r="Q55" s="140">
        <v>0</v>
      </c>
      <c r="R55" s="140">
        <v>0</v>
      </c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0</v>
      </c>
      <c r="AD55" s="140">
        <v>0</v>
      </c>
      <c r="AE55" s="140">
        <v>0</v>
      </c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99.69999999999999</v>
      </c>
      <c r="AP55" s="140">
        <f t="shared" si="12"/>
        <v>1323.7999999999997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/>
      <c r="R57" s="140"/>
      <c r="S57" s="140"/>
      <c r="T57" s="140"/>
      <c r="U57" s="140"/>
      <c r="V57" s="140">
        <v>0</v>
      </c>
      <c r="W57" s="140">
        <v>0</v>
      </c>
      <c r="X57" s="140">
        <v>0</v>
      </c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8.2</v>
      </c>
      <c r="AP57" s="140">
        <f t="shared" si="12"/>
        <v>200.09999999999994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>
        <v>0</v>
      </c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 aca="true" t="shared" si="13" ref="B60:AM60">B54-B55-B57-B59-B56-B58</f>
        <v>1118</v>
      </c>
      <c r="C60" s="139">
        <v>715.6000000000006</v>
      </c>
      <c r="D60" s="140">
        <f t="shared" si="13"/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>H54-H55-H57-H59-H56-H58</f>
        <v>185.79999999999998</v>
      </c>
      <c r="I60" s="140">
        <f>I54-I55-I57-I59-I56-I58</f>
        <v>87.2</v>
      </c>
      <c r="J60" s="140">
        <f>J54-J55-J57-J59-J56-J58</f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>P54-P55-P57-P59-P56-P58</f>
        <v>0</v>
      </c>
      <c r="Q60" s="140">
        <f>Q54-Q55-Q57-Q59-Q56-Q58</f>
        <v>0</v>
      </c>
      <c r="R60" s="140">
        <f t="shared" si="13"/>
        <v>0</v>
      </c>
      <c r="S60" s="140">
        <f t="shared" si="13"/>
        <v>0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>W54-W55-W57-W59-W56-W58</f>
        <v>0</v>
      </c>
      <c r="X60" s="140">
        <f>X54-X55-X57-X59-X56-X58</f>
        <v>0</v>
      </c>
      <c r="Y60" s="140">
        <f t="shared" si="13"/>
        <v>0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>AD54-AD55-AD57-AD59-AD56-AD58</f>
        <v>0</v>
      </c>
      <c r="AE60" s="140">
        <f>AE54-AE55-AE57-AE59-AE56-AE58</f>
        <v>0</v>
      </c>
      <c r="AF60" s="140">
        <f t="shared" si="13"/>
        <v>0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387.7</v>
      </c>
      <c r="AP60" s="140">
        <f>AP54-AP55-AP57-AP59-AP56-AP58</f>
        <v>1445.9000000000008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>
        <v>0</v>
      </c>
      <c r="U61" s="140">
        <v>0</v>
      </c>
      <c r="V61" s="140">
        <v>0</v>
      </c>
      <c r="W61" s="140">
        <v>0</v>
      </c>
      <c r="X61" s="140">
        <v>0</v>
      </c>
      <c r="Y61" s="140">
        <v>0</v>
      </c>
      <c r="Z61" s="140">
        <v>0</v>
      </c>
      <c r="AA61" s="140">
        <v>0</v>
      </c>
      <c r="AB61" s="140">
        <v>0</v>
      </c>
      <c r="AC61" s="140">
        <v>0</v>
      </c>
      <c r="AD61" s="140">
        <v>0</v>
      </c>
      <c r="AE61" s="140">
        <v>0</v>
      </c>
      <c r="AF61" s="140">
        <v>0</v>
      </c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0</v>
      </c>
      <c r="AP61" s="140">
        <f aca="true" t="shared" si="15" ref="AP61:AP67">B61+C61-AO61</f>
        <v>199.99999999999997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>
        <v>0</v>
      </c>
      <c r="Q62" s="140">
        <v>0</v>
      </c>
      <c r="R62" s="140">
        <v>0</v>
      </c>
      <c r="S62" s="140">
        <v>0</v>
      </c>
      <c r="T62" s="140">
        <v>0</v>
      </c>
      <c r="U62" s="140">
        <v>0</v>
      </c>
      <c r="V62" s="140">
        <v>0</v>
      </c>
      <c r="W62" s="140">
        <v>0</v>
      </c>
      <c r="X62" s="140">
        <v>0</v>
      </c>
      <c r="Y62" s="140">
        <v>0</v>
      </c>
      <c r="Z62" s="140">
        <v>0</v>
      </c>
      <c r="AA62" s="140">
        <v>0</v>
      </c>
      <c r="AB62" s="140">
        <v>0</v>
      </c>
      <c r="AC62" s="140">
        <v>0</v>
      </c>
      <c r="AD62" s="140">
        <v>0</v>
      </c>
      <c r="AE62" s="140">
        <v>0</v>
      </c>
      <c r="AF62" s="140">
        <v>0</v>
      </c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923.3</v>
      </c>
      <c r="AP62" s="140">
        <f t="shared" si="15"/>
        <v>8870.800000000001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489.2</v>
      </c>
      <c r="AP63" s="140">
        <f t="shared" si="15"/>
        <v>2668.5999999999995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v>275.3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53</v>
      </c>
      <c r="AP65" s="140">
        <f t="shared" si="15"/>
        <v>1095.8999999999999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13.7</v>
      </c>
      <c r="AP66" s="140">
        <f t="shared" si="15"/>
        <v>131.79999999999998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0</v>
      </c>
      <c r="AP67" s="140">
        <f t="shared" si="15"/>
        <v>1178.7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1150.9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0</v>
      </c>
      <c r="W68" s="140">
        <f>W62-W63-W66-W67-W65-W64</f>
        <v>0</v>
      </c>
      <c r="X68" s="140">
        <f>X62-X63-X66-X67-X65-X64</f>
        <v>0</v>
      </c>
      <c r="Y68" s="140">
        <f t="shared" si="16"/>
        <v>0</v>
      </c>
      <c r="Z68" s="140">
        <f t="shared" si="16"/>
        <v>0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367.4</v>
      </c>
      <c r="AP68" s="140">
        <f>AP62-AP63-AP66-AP67-AP65-AP64</f>
        <v>3795.800000000002</v>
      </c>
      <c r="AR68" s="143"/>
    </row>
    <row r="69" spans="1:44" s="142" customFormat="1" ht="31.5">
      <c r="A69" s="138" t="s">
        <v>45</v>
      </c>
      <c r="B69" s="139">
        <v>2011.5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0</v>
      </c>
      <c r="W69" s="140">
        <v>0</v>
      </c>
      <c r="X69" s="140">
        <v>0</v>
      </c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949.6</v>
      </c>
      <c r="AP69" s="158">
        <f aca="true" t="shared" si="17" ref="AP69:AP92">B69+C69-AO69</f>
        <v>1073.6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v>2875.6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>
        <v>0</v>
      </c>
      <c r="Q71" s="154">
        <v>0</v>
      </c>
      <c r="R71" s="154">
        <v>0</v>
      </c>
      <c r="S71" s="154">
        <v>0</v>
      </c>
      <c r="T71" s="154">
        <v>0</v>
      </c>
      <c r="U71" s="154">
        <v>0</v>
      </c>
      <c r="V71" s="154">
        <v>0</v>
      </c>
      <c r="W71" s="154">
        <v>0</v>
      </c>
      <c r="X71" s="154">
        <v>0</v>
      </c>
      <c r="Y71" s="154">
        <v>0</v>
      </c>
      <c r="Z71" s="154">
        <v>0</v>
      </c>
      <c r="AA71" s="154">
        <v>0</v>
      </c>
      <c r="AB71" s="154">
        <v>0</v>
      </c>
      <c r="AC71" s="154">
        <v>0</v>
      </c>
      <c r="AD71" s="154">
        <v>0</v>
      </c>
      <c r="AE71" s="154">
        <v>0</v>
      </c>
      <c r="AF71" s="154">
        <v>0</v>
      </c>
      <c r="AG71" s="154">
        <v>0</v>
      </c>
      <c r="AH71" s="154"/>
      <c r="AI71" s="154"/>
      <c r="AJ71" s="154"/>
      <c r="AK71" s="154"/>
      <c r="AL71" s="154"/>
      <c r="AM71" s="154"/>
      <c r="AN71" s="154"/>
      <c r="AO71" s="140">
        <f t="shared" si="14"/>
        <v>1517.2</v>
      </c>
      <c r="AP71" s="158">
        <f t="shared" si="17"/>
        <v>1595.6000000000001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v>1453.9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v>0</v>
      </c>
      <c r="Q72" s="140">
        <v>0</v>
      </c>
      <c r="R72" s="140">
        <v>0</v>
      </c>
      <c r="S72" s="140">
        <v>0</v>
      </c>
      <c r="T72" s="140">
        <v>0</v>
      </c>
      <c r="U72" s="140">
        <v>0</v>
      </c>
      <c r="V72" s="140">
        <v>0</v>
      </c>
      <c r="W72" s="140">
        <v>0</v>
      </c>
      <c r="X72" s="140">
        <v>0</v>
      </c>
      <c r="Y72" s="140">
        <v>0</v>
      </c>
      <c r="Z72" s="140">
        <v>0</v>
      </c>
      <c r="AA72" s="140">
        <v>0</v>
      </c>
      <c r="AB72" s="140">
        <v>0</v>
      </c>
      <c r="AC72" s="140">
        <v>0</v>
      </c>
      <c r="AD72" s="140">
        <v>0</v>
      </c>
      <c r="AE72" s="140">
        <v>0</v>
      </c>
      <c r="AF72" s="140">
        <v>0</v>
      </c>
      <c r="AG72" s="140">
        <v>0</v>
      </c>
      <c r="AH72" s="140"/>
      <c r="AI72" s="140"/>
      <c r="AJ72" s="140"/>
      <c r="AK72" s="140"/>
      <c r="AL72" s="140"/>
      <c r="AM72" s="140"/>
      <c r="AN72" s="140"/>
      <c r="AO72" s="140">
        <f t="shared" si="14"/>
        <v>188.89999999999998</v>
      </c>
      <c r="AP72" s="158">
        <f t="shared" si="17"/>
        <v>3966.4999999999995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1.1</v>
      </c>
      <c r="AP75" s="158">
        <f t="shared" si="17"/>
        <v>364.29999999999995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0</v>
      </c>
      <c r="AD76" s="154">
        <v>0</v>
      </c>
      <c r="AE76" s="154">
        <v>0</v>
      </c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0</v>
      </c>
      <c r="AP76" s="158">
        <f t="shared" si="17"/>
        <v>522.5999999999999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0</v>
      </c>
      <c r="AP77" s="158">
        <f t="shared" si="17"/>
        <v>221.99999999999997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</v>
      </c>
      <c r="AP80" s="158">
        <f t="shared" si="17"/>
        <v>2.7000000000000015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v>14997.5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0</v>
      </c>
      <c r="Q89" s="140">
        <v>0</v>
      </c>
      <c r="R89" s="140">
        <v>0</v>
      </c>
      <c r="S89" s="140">
        <v>0</v>
      </c>
      <c r="T89" s="140">
        <v>0</v>
      </c>
      <c r="U89" s="140">
        <v>0</v>
      </c>
      <c r="V89" s="140">
        <v>0</v>
      </c>
      <c r="W89" s="140">
        <v>0</v>
      </c>
      <c r="X89" s="140">
        <v>0</v>
      </c>
      <c r="Y89" s="140">
        <v>0</v>
      </c>
      <c r="Z89" s="140">
        <v>0</v>
      </c>
      <c r="AA89" s="140">
        <v>0</v>
      </c>
      <c r="AB89" s="140">
        <v>0</v>
      </c>
      <c r="AC89" s="140">
        <v>0</v>
      </c>
      <c r="AD89" s="140">
        <v>0</v>
      </c>
      <c r="AE89" s="140">
        <v>0</v>
      </c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3512.6</v>
      </c>
      <c r="AP89" s="140">
        <f t="shared" si="17"/>
        <v>14153.100000000004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>
        <v>0</v>
      </c>
      <c r="W90" s="140">
        <v>0</v>
      </c>
      <c r="X90" s="140">
        <v>0</v>
      </c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1886.8</v>
      </c>
      <c r="AP90" s="140">
        <f t="shared" si="17"/>
        <v>3773.5999999999995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v>48962.7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0</v>
      </c>
      <c r="Q92" s="140">
        <v>0</v>
      </c>
      <c r="R92" s="140">
        <v>0</v>
      </c>
      <c r="S92" s="140">
        <v>0</v>
      </c>
      <c r="T92" s="140"/>
      <c r="U92" s="140"/>
      <c r="V92" s="140">
        <v>0</v>
      </c>
      <c r="W92" s="140">
        <v>0</v>
      </c>
      <c r="X92" s="140">
        <v>0</v>
      </c>
      <c r="Y92" s="140"/>
      <c r="Z92" s="140"/>
      <c r="AA92" s="140"/>
      <c r="AB92" s="140">
        <v>0</v>
      </c>
      <c r="AC92" s="140">
        <v>0</v>
      </c>
      <c r="AD92" s="140">
        <v>0</v>
      </c>
      <c r="AE92" s="140">
        <v>0</v>
      </c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48214.200000000004</v>
      </c>
      <c r="AP92" s="140">
        <f t="shared" si="17"/>
        <v>750.8999999999942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</v>
      </c>
      <c r="C94" s="136">
        <f>C10+C15+C24+C33+C47+C52+C54+C61+C62+C69+C71+C72+C76+C81+C82+C83+C88+C89+C90+C91+C40+C92+C70</f>
        <v>82454.20000000001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0</v>
      </c>
      <c r="Q94" s="91">
        <f>Q10+Q15+Q24+Q33+Q47+Q52+Q54+Q61+Q62+Q69+Q71+Q72+Q76+Q81+Q82+Q83+Q88+Q89+Q90+Q91+Q40+Q92+Q70</f>
        <v>0</v>
      </c>
      <c r="R94" s="91">
        <f t="shared" si="18"/>
        <v>0</v>
      </c>
      <c r="S94" s="91">
        <f t="shared" si="18"/>
        <v>0.02</v>
      </c>
      <c r="T94" s="91">
        <f t="shared" si="18"/>
        <v>0</v>
      </c>
      <c r="U94" s="91">
        <f t="shared" si="18"/>
        <v>0</v>
      </c>
      <c r="V94" s="91">
        <f t="shared" si="18"/>
        <v>0</v>
      </c>
      <c r="W94" s="91">
        <f>W10+W15+W24+W33+W47+W52+W54+W61+W62+W69+W71+W72+W76+W81+W82+W83+W88+W89+W90+W91+W40+W92+W70</f>
        <v>0</v>
      </c>
      <c r="X94" s="91">
        <f>X10+X15+X24+X33+X47+X52+X54+X61+X62+X69+X71+X72+X76+X81+X82+X83+X88+X89+X90+X91+X40+X92+X70</f>
        <v>0</v>
      </c>
      <c r="Y94" s="91">
        <f t="shared" si="18"/>
        <v>0</v>
      </c>
      <c r="Z94" s="91">
        <f t="shared" si="18"/>
        <v>0</v>
      </c>
      <c r="AA94" s="91">
        <f t="shared" si="18"/>
        <v>0</v>
      </c>
      <c r="AB94" s="91">
        <f t="shared" si="18"/>
        <v>0</v>
      </c>
      <c r="AC94" s="91">
        <f t="shared" si="18"/>
        <v>0</v>
      </c>
      <c r="AD94" s="91">
        <f>AD10+AD15+AD24+AD33+AD47+AD52+AD54+AD61+AD62+AD69+AD71+AD72+AD76+AD81+AD82+AD83+AD88+AD89+AD90+AD91+AD40+AD92+AD70</f>
        <v>0</v>
      </c>
      <c r="AE94" s="91">
        <f>AE10+AE15+AE24+AE33+AE47+AE52+AE54+AE61+AE62+AE69+AE71+AE72+AE76+AE81+AE82+AE83+AE88+AE89+AE90+AE91+AE40+AE92+AE70</f>
        <v>0</v>
      </c>
      <c r="AF94" s="91">
        <f t="shared" si="18"/>
        <v>0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70014.22</v>
      </c>
      <c r="AP94" s="91">
        <f>AP10+AP15+AP24+AP33+AP47+AP52+AP54+AP61+AP62+AP69+AP71+AP72+AP76+AP81+AP82+AP83+AP88+AP89+AP90+AP91+AP70+AP40+AP92</f>
        <v>218583.28000000003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63387.799999999996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0</v>
      </c>
      <c r="Q95" s="72">
        <f>Q11+Q17+Q26+Q34+Q55+Q63+Q73+Q41+Q77+Q48</f>
        <v>0</v>
      </c>
      <c r="R95" s="72">
        <f t="shared" si="19"/>
        <v>0</v>
      </c>
      <c r="S95" s="72">
        <f t="shared" si="19"/>
        <v>0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0</v>
      </c>
      <c r="X95" s="72">
        <f>X11+X17+X26+X34+X55+X63+X73+X41+X77+X48</f>
        <v>0</v>
      </c>
      <c r="Y95" s="72">
        <f t="shared" si="19"/>
        <v>0</v>
      </c>
      <c r="Z95" s="72">
        <f t="shared" si="19"/>
        <v>0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0</v>
      </c>
      <c r="AD95" s="72">
        <f>AD11+AD17+AD26+AD34+AD55+AD63+AD73+AD41+AD77+AD48</f>
        <v>0</v>
      </c>
      <c r="AE95" s="72">
        <f>AE11+AE17+AE26+AE34+AE55+AE63+AE73+AE41+AE77+AE48</f>
        <v>0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2426.3</v>
      </c>
      <c r="AP95" s="72">
        <f>B95+C95-AO95</f>
        <v>85539.65999999999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7286.200000000001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0</v>
      </c>
      <c r="Q96" s="72">
        <f>Q12+Q20+Q29+Q36+Q57+Q66+Q44+Q80+Q74+Q53</f>
        <v>0</v>
      </c>
      <c r="R96" s="72">
        <f t="shared" si="20"/>
        <v>0</v>
      </c>
      <c r="S96" s="72">
        <f t="shared" si="20"/>
        <v>0</v>
      </c>
      <c r="T96" s="72">
        <f t="shared" si="20"/>
        <v>0</v>
      </c>
      <c r="U96" s="72">
        <f t="shared" si="20"/>
        <v>0</v>
      </c>
      <c r="V96" s="72">
        <f t="shared" si="20"/>
        <v>0</v>
      </c>
      <c r="W96" s="72">
        <f>W12+W20+W29+W36+W57+W66+W44+W80+W74+W53</f>
        <v>0</v>
      </c>
      <c r="X96" s="72">
        <f>X12+X20+X29+X36+X57+X66+X44+X80+X74+X53</f>
        <v>0</v>
      </c>
      <c r="Y96" s="72">
        <f t="shared" si="20"/>
        <v>0</v>
      </c>
      <c r="Z96" s="72">
        <f t="shared" si="20"/>
        <v>0</v>
      </c>
      <c r="AA96" s="72">
        <f t="shared" si="20"/>
        <v>0</v>
      </c>
      <c r="AB96" s="72">
        <f t="shared" si="20"/>
        <v>0</v>
      </c>
      <c r="AC96" s="72">
        <f t="shared" si="20"/>
        <v>0</v>
      </c>
      <c r="AD96" s="72">
        <f>AD12+AD20+AD29+AD36+AD57+AD66+AD44+AD80+AD74+AD53</f>
        <v>0</v>
      </c>
      <c r="AE96" s="72">
        <f>AE12+AE20+AE29+AE36+AE57+AE66+AE44+AE80+AE74+AE53</f>
        <v>0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1292.0999999999997</v>
      </c>
      <c r="AP96" s="72">
        <f>B96+C96-AO96</f>
        <v>14768.6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1778.3999999999999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0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0</v>
      </c>
      <c r="W98" s="72">
        <f>W19+W28+W65+W35+W43+W56+W79</f>
        <v>0</v>
      </c>
      <c r="X98" s="72">
        <f>X19+X28+X65+X35+X43+X56+X79</f>
        <v>0</v>
      </c>
      <c r="Y98" s="72">
        <f t="shared" si="22"/>
        <v>0</v>
      </c>
      <c r="Z98" s="72">
        <f t="shared" si="22"/>
        <v>0</v>
      </c>
      <c r="AA98" s="72">
        <f t="shared" si="22"/>
        <v>0</v>
      </c>
      <c r="AB98" s="72">
        <f t="shared" si="22"/>
        <v>0</v>
      </c>
      <c r="AC98" s="72">
        <f t="shared" si="22"/>
        <v>0</v>
      </c>
      <c r="AD98" s="72">
        <f>AD19+AD28+AD65+AD35+AD43+AD56+AD79</f>
        <v>0</v>
      </c>
      <c r="AE98" s="72">
        <f>AE19+AE28+AE65+AE35+AE43+AE56+AE79</f>
        <v>0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290.79999999999995</v>
      </c>
      <c r="AP98" s="72">
        <f>B98+C98-AO98</f>
        <v>4384.899999999998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0</v>
      </c>
      <c r="Q99" s="72">
        <f>Q21+Q30+Q49+Q37+Q58+Q13+Q75+Q67</f>
        <v>0</v>
      </c>
      <c r="R99" s="72">
        <f t="shared" si="23"/>
        <v>0</v>
      </c>
      <c r="S99" s="72">
        <f t="shared" si="23"/>
        <v>0</v>
      </c>
      <c r="T99" s="72">
        <f t="shared" si="23"/>
        <v>0</v>
      </c>
      <c r="U99" s="72">
        <f t="shared" si="23"/>
        <v>0</v>
      </c>
      <c r="V99" s="72">
        <f t="shared" si="23"/>
        <v>0</v>
      </c>
      <c r="W99" s="72">
        <f>W21+W30+W49+W37+W58+W13+W75+W67</f>
        <v>0</v>
      </c>
      <c r="X99" s="72">
        <f>X21+X30+X49+X37+X58+X13+X75+X67</f>
        <v>0</v>
      </c>
      <c r="Y99" s="72">
        <f t="shared" si="23"/>
        <v>0</v>
      </c>
      <c r="Z99" s="72">
        <f t="shared" si="23"/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>AD21+AD30+AD49+AD37+AD58+AD13+AD75+AD67</f>
        <v>0</v>
      </c>
      <c r="AE99" s="72">
        <f>AE21+AE30+AE49+AE37+AE58+AE13+AE75+AE67</f>
        <v>0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2312.5</v>
      </c>
      <c r="AP99" s="72">
        <f>B99+C99-AO99</f>
        <v>13322.400000000001</v>
      </c>
    </row>
    <row r="100" spans="1:42" ht="12.75">
      <c r="A100" s="137" t="s">
        <v>35</v>
      </c>
      <c r="B100" s="20">
        <f>B94-B95-B96-B97-B98-B99</f>
        <v>122817.2</v>
      </c>
      <c r="C100" s="20">
        <f>C94-C95-C96-C97-C98-C99</f>
        <v>41428.940000000024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0</v>
      </c>
      <c r="Q100" s="92">
        <f>Q94-Q95-Q96-Q97-Q98-Q99</f>
        <v>0</v>
      </c>
      <c r="R100" s="92">
        <f t="shared" si="25"/>
        <v>0</v>
      </c>
      <c r="S100" s="92">
        <f t="shared" si="25"/>
        <v>0.02</v>
      </c>
      <c r="T100" s="92">
        <f t="shared" si="25"/>
        <v>0</v>
      </c>
      <c r="U100" s="92">
        <f t="shared" si="25"/>
        <v>0</v>
      </c>
      <c r="V100" s="92">
        <f t="shared" si="25"/>
        <v>0</v>
      </c>
      <c r="W100" s="92">
        <f>W94-W95-W96-W97-W98-W99</f>
        <v>0</v>
      </c>
      <c r="X100" s="92">
        <f>X94-X95-X96-X97-X98-X99</f>
        <v>0</v>
      </c>
      <c r="Y100" s="92">
        <f t="shared" si="25"/>
        <v>0</v>
      </c>
      <c r="Z100" s="92">
        <f t="shared" si="25"/>
        <v>0</v>
      </c>
      <c r="AA100" s="92">
        <f t="shared" si="25"/>
        <v>0</v>
      </c>
      <c r="AB100" s="92">
        <f t="shared" si="25"/>
        <v>0</v>
      </c>
      <c r="AC100" s="92">
        <f t="shared" si="25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5"/>
        <v>0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63692.51999999999</v>
      </c>
      <c r="AP100" s="92">
        <f>AP94-AP95-AP96-AP97-AP98-AP99</f>
        <v>100553.62000000005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9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2019-08-09T13:08:23Z</cp:lastPrinted>
  <dcterms:created xsi:type="dcterms:W3CDTF">2002-11-05T08:53:00Z</dcterms:created>
  <dcterms:modified xsi:type="dcterms:W3CDTF">2019-08-13T06:36:21Z</dcterms:modified>
  <cp:category/>
  <cp:version/>
  <cp:contentType/>
  <cp:contentStatus/>
</cp:coreProperties>
</file>